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ropbox\Ejercicios Alumnos\Nuevos\"/>
    </mc:Choice>
  </mc:AlternateContent>
  <xr:revisionPtr revIDLastSave="0" documentId="13_ncr:1_{69D7B68A-72F5-45EA-A64D-A241AD9070D5}" xr6:coauthVersionLast="40" xr6:coauthVersionMax="40" xr10:uidLastSave="{00000000-0000-0000-0000-000000000000}"/>
  <bookViews>
    <workbookView xWindow="0" yWindow="0" windowWidth="20494" windowHeight="6943" xr2:uid="{2BE25E08-F45F-4207-98E9-197DDA72717C}"/>
  </bookViews>
  <sheets>
    <sheet name="Análisis de Alternativ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34" i="1"/>
  <c r="I12" i="1"/>
  <c r="H12" i="1"/>
  <c r="G12" i="1"/>
  <c r="F12" i="1"/>
  <c r="C12" i="1"/>
  <c r="D12" i="1"/>
  <c r="E12" i="1"/>
  <c r="F60" i="1"/>
  <c r="E60" i="1"/>
  <c r="D60" i="1"/>
  <c r="H59" i="1"/>
  <c r="G59" i="1"/>
  <c r="C55" i="1"/>
  <c r="C56" i="1" s="1"/>
  <c r="G53" i="1"/>
  <c r="I52" i="1"/>
  <c r="I59" i="1" s="1"/>
  <c r="D52" i="1"/>
  <c r="E52" i="1" s="1"/>
  <c r="H51" i="1"/>
  <c r="I51" i="1" s="1"/>
  <c r="E51" i="1"/>
  <c r="C33" i="1"/>
  <c r="C31" i="1"/>
  <c r="C39" i="1" s="1"/>
  <c r="D29" i="1"/>
  <c r="E29" i="1" s="1"/>
  <c r="E28" i="1"/>
  <c r="F16" i="1"/>
  <c r="H15" i="1"/>
  <c r="C9" i="1"/>
  <c r="C17" i="1" s="1"/>
  <c r="H7" i="1"/>
  <c r="H11" i="1" s="1"/>
  <c r="D7" i="1"/>
  <c r="D15" i="1" s="1"/>
  <c r="H6" i="1"/>
  <c r="I6" i="1" s="1"/>
  <c r="E6" i="1"/>
  <c r="C57" i="1" l="1"/>
  <c r="C63" i="1" s="1"/>
  <c r="H13" i="1"/>
  <c r="H19" i="1" s="1"/>
  <c r="E7" i="1"/>
  <c r="F29" i="1"/>
  <c r="E37" i="1"/>
  <c r="E55" i="1"/>
  <c r="E56" i="1" s="1"/>
  <c r="F51" i="1"/>
  <c r="E33" i="1"/>
  <c r="E34" i="1" s="1"/>
  <c r="F28" i="1"/>
  <c r="F52" i="1"/>
  <c r="F59" i="1" s="1"/>
  <c r="E59" i="1"/>
  <c r="D55" i="1"/>
  <c r="D56" i="1" s="1"/>
  <c r="D11" i="1"/>
  <c r="C35" i="1"/>
  <c r="C41" i="1" s="1"/>
  <c r="F6" i="1"/>
  <c r="G55" i="1"/>
  <c r="G56" i="1" s="1"/>
  <c r="G60" i="1"/>
  <c r="H53" i="1"/>
  <c r="I7" i="1"/>
  <c r="G15" i="1"/>
  <c r="G11" i="1"/>
  <c r="D59" i="1"/>
  <c r="D33" i="1"/>
  <c r="D34" i="1" s="1"/>
  <c r="D37" i="1"/>
  <c r="C11" i="1"/>
  <c r="G13" i="1" l="1"/>
  <c r="G19" i="1" s="1"/>
  <c r="F7" i="1"/>
  <c r="F15" i="1" s="1"/>
  <c r="E15" i="1"/>
  <c r="G57" i="1"/>
  <c r="G63" i="1" s="1"/>
  <c r="I15" i="1"/>
  <c r="I11" i="1"/>
  <c r="D57" i="1"/>
  <c r="D63" i="1" s="1"/>
  <c r="E35" i="1"/>
  <c r="E41" i="1" s="1"/>
  <c r="F55" i="1"/>
  <c r="F56" i="1" s="1"/>
  <c r="D35" i="1"/>
  <c r="D41" i="1" s="1"/>
  <c r="D13" i="1"/>
  <c r="D19" i="1" s="1"/>
  <c r="F33" i="1"/>
  <c r="F34" i="1" s="1"/>
  <c r="G28" i="1"/>
  <c r="E57" i="1"/>
  <c r="E63" i="1" s="1"/>
  <c r="C13" i="1"/>
  <c r="C19" i="1" s="1"/>
  <c r="H60" i="1"/>
  <c r="I53" i="1"/>
  <c r="H55" i="1"/>
  <c r="H56" i="1" s="1"/>
  <c r="F37" i="1"/>
  <c r="G29" i="1"/>
  <c r="E11" i="1"/>
  <c r="H57" i="1" l="1"/>
  <c r="H63" i="1" s="1"/>
  <c r="F35" i="1"/>
  <c r="F41" i="1" s="1"/>
  <c r="E13" i="1"/>
  <c r="E19" i="1" s="1"/>
  <c r="I60" i="1"/>
  <c r="I55" i="1"/>
  <c r="I56" i="1" s="1"/>
  <c r="F57" i="1"/>
  <c r="F63" i="1" s="1"/>
  <c r="H29" i="1"/>
  <c r="G37" i="1"/>
  <c r="F11" i="1"/>
  <c r="H28" i="1"/>
  <c r="G33" i="1"/>
  <c r="G34" i="1" s="1"/>
  <c r="I13" i="1"/>
  <c r="I19" i="1" s="1"/>
  <c r="F13" i="1" l="1"/>
  <c r="F19" i="1" s="1"/>
  <c r="C21" i="1" s="1"/>
  <c r="I57" i="1"/>
  <c r="I63" i="1" s="1"/>
  <c r="C65" i="1" s="1"/>
  <c r="G35" i="1"/>
  <c r="G41" i="1" s="1"/>
  <c r="I29" i="1"/>
  <c r="I37" i="1" s="1"/>
  <c r="H37" i="1"/>
  <c r="H33" i="1"/>
  <c r="H34" i="1" s="1"/>
  <c r="I28" i="1"/>
  <c r="H35" i="1" l="1"/>
  <c r="H41" i="1" s="1"/>
  <c r="I33" i="1"/>
  <c r="I34" i="1" s="1"/>
  <c r="I35" i="1" l="1"/>
  <c r="I41" i="1" s="1"/>
  <c r="C43" i="1" s="1"/>
</calcChain>
</file>

<file path=xl/sharedStrings.xml><?xml version="1.0" encoding="utf-8"?>
<sst xmlns="http://schemas.openxmlformats.org/spreadsheetml/2006/main" count="60" uniqueCount="23">
  <si>
    <t xml:space="preserve">Alternativa Comprar Tecnología de Punta </t>
  </si>
  <si>
    <t>Año 0</t>
  </si>
  <si>
    <t>Año 1</t>
  </si>
  <si>
    <t>Año 2</t>
  </si>
  <si>
    <t>Año 3</t>
  </si>
  <si>
    <t>Año 4</t>
  </si>
  <si>
    <t>Año 5</t>
  </si>
  <si>
    <t>Año 6</t>
  </si>
  <si>
    <t>Costo de Operación</t>
  </si>
  <si>
    <t>Depreciación</t>
  </si>
  <si>
    <t>Venta Tecnología Actual</t>
  </si>
  <si>
    <t>Valor Libro Tecnología Actual</t>
  </si>
  <si>
    <t>Resultado Antes de Impuestos</t>
  </si>
  <si>
    <t>Ahorro de Impuestos</t>
  </si>
  <si>
    <t>Resultado Después de Impuestos</t>
  </si>
  <si>
    <t>Inversión</t>
  </si>
  <si>
    <t>Flujo Neto</t>
  </si>
  <si>
    <t>VAC 15%</t>
  </si>
  <si>
    <t>Alternativa Comprar Tecnología Media</t>
  </si>
  <si>
    <t>Depreciación Tecnología Actual</t>
  </si>
  <si>
    <t>Depreciación Tecnología Nueva</t>
  </si>
  <si>
    <t>Alternativa Permanecer con Tecnología Actual y Adquirir Tecnología de Punta en el Año Tres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</si>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</sst>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(#,##0\)"/>
    <numFmt numFmtId="165" formatCode="&quot;$&quot;#,##0;[Red]\(&quot;$&quot;#,##0\)"/>
  </numFmts>
  <fonts count="7" x14ac:knownFonts="1">
    <font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theme="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2" xfId="0" applyNumberFormat="1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164" fontId="3" fillId="2" borderId="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9" xfId="0" applyNumberFormat="1" applyFont="1" applyFill="1" applyBorder="1"/>
    <xf numFmtId="164" fontId="1" fillId="2" borderId="1" xfId="0" applyNumberFormat="1" applyFont="1" applyFill="1" applyBorder="1"/>
    <xf numFmtId="164" fontId="3" fillId="2" borderId="4" xfId="0" applyNumberFormat="1" applyFont="1" applyFill="1" applyBorder="1"/>
    <xf numFmtId="164" fontId="3" fillId="2" borderId="6" xfId="0" applyNumberFormat="1" applyFont="1" applyFill="1" applyBorder="1"/>
    <xf numFmtId="164" fontId="3" fillId="2" borderId="9" xfId="0" applyNumberFormat="1" applyFont="1" applyFill="1" applyBorder="1"/>
    <xf numFmtId="164" fontId="3" fillId="2" borderId="1" xfId="0" applyNumberFormat="1" applyFont="1" applyFill="1" applyBorder="1"/>
    <xf numFmtId="164" fontId="3" fillId="3" borderId="16" xfId="0" applyNumberFormat="1" applyFont="1" applyFill="1" applyBorder="1"/>
    <xf numFmtId="164" fontId="3" fillId="3" borderId="17" xfId="0" applyNumberFormat="1" applyFont="1" applyFill="1" applyBorder="1"/>
    <xf numFmtId="164" fontId="4" fillId="0" borderId="15" xfId="0" applyNumberFormat="1" applyFont="1" applyBorder="1"/>
    <xf numFmtId="165" fontId="5" fillId="4" borderId="0" xfId="0" applyNumberFormat="1" applyFont="1" applyFill="1" applyBorder="1"/>
    <xf numFmtId="165" fontId="2" fillId="4" borderId="0" xfId="0" applyNumberFormat="1" applyFont="1" applyFill="1" applyBorder="1"/>
    <xf numFmtId="165" fontId="2" fillId="4" borderId="5" xfId="0" applyNumberFormat="1" applyFont="1" applyFill="1" applyBorder="1"/>
    <xf numFmtId="165" fontId="2" fillId="4" borderId="7" xfId="0" applyNumberFormat="1" applyFont="1" applyFill="1" applyBorder="1"/>
    <xf numFmtId="165" fontId="2" fillId="4" borderId="8" xfId="0" applyNumberFormat="1" applyFont="1" applyFill="1" applyBorder="1"/>
    <xf numFmtId="165" fontId="2" fillId="4" borderId="10" xfId="0" applyNumberFormat="1" applyFont="1" applyFill="1" applyBorder="1"/>
    <xf numFmtId="165" fontId="2" fillId="4" borderId="11" xfId="0" applyNumberFormat="1" applyFont="1" applyFill="1" applyBorder="1"/>
    <xf numFmtId="165" fontId="6" fillId="4" borderId="2" xfId="0" applyNumberFormat="1" applyFont="1" applyFill="1" applyBorder="1"/>
    <xf numFmtId="165" fontId="6" fillId="4" borderId="3" xfId="0" applyNumberFormat="1" applyFont="1" applyFill="1" applyBorder="1"/>
    <xf numFmtId="165" fontId="2" fillId="4" borderId="14" xfId="0" applyNumberFormat="1" applyFont="1" applyFill="1" applyBorder="1"/>
    <xf numFmtId="164" fontId="3" fillId="2" borderId="12" xfId="0" applyNumberFormat="1" applyFont="1" applyFill="1" applyBorder="1" applyAlignment="1">
      <alignment horizontal="right"/>
    </xf>
    <xf numFmtId="165" fontId="2" fillId="4" borderId="13" xfId="0" applyNumberFormat="1" applyFont="1" applyFill="1" applyBorder="1"/>
    <xf numFmtId="165" fontId="6" fillId="4" borderId="14" xfId="0" applyNumberFormat="1" applyFont="1" applyFill="1" applyBorder="1"/>
    <xf numFmtId="165" fontId="6" fillId="4" borderId="10" xfId="0" applyNumberFormat="1" applyFont="1" applyFill="1" applyBorder="1"/>
    <xf numFmtId="165" fontId="6" fillId="4" borderId="11" xfId="0" applyNumberFormat="1" applyFont="1" applyFill="1" applyBorder="1"/>
    <xf numFmtId="164" fontId="1" fillId="0" borderId="0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5" fontId="2" fillId="4" borderId="12" xfId="0" applyNumberFormat="1" applyFont="1" applyFill="1" applyBorder="1"/>
    <xf numFmtId="165" fontId="2" fillId="4" borderId="2" xfId="0" applyNumberFormat="1" applyFont="1" applyFill="1" applyBorder="1"/>
    <xf numFmtId="165" fontId="2" fillId="4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5D4C9-24BA-4D3D-83D1-95A485BC7135}">
  <sheetPr>
    <tabColor theme="4" tint="0.79998168889431442"/>
  </sheetPr>
  <dimension ref="B1:J66"/>
  <sheetViews>
    <sheetView tabSelected="1" workbookViewId="0">
      <selection activeCell="C1" sqref="C1"/>
    </sheetView>
  </sheetViews>
  <sheetFormatPr baseColWidth="10" defaultRowHeight="14.6" x14ac:dyDescent="0.4"/>
  <cols>
    <col min="1" max="1" width="2.921875" customWidth="1"/>
    <col min="2" max="2" width="48.3828125" bestFit="1" customWidth="1"/>
  </cols>
  <sheetData>
    <row r="1" spans="2:10" ht="15" thickBot="1" x14ac:dyDescent="0.45"/>
    <row r="2" spans="2:10" ht="15.9" thickBot="1" x14ac:dyDescent="0.45">
      <c r="B2" s="19" t="s">
        <v>0</v>
      </c>
      <c r="C2" s="1"/>
      <c r="D2" s="1"/>
      <c r="E2" s="1"/>
      <c r="F2" s="1"/>
      <c r="G2" s="1"/>
      <c r="H2" s="1"/>
      <c r="I2" s="1"/>
      <c r="J2" s="1"/>
    </row>
    <row r="3" spans="2:10" x14ac:dyDescent="0.4">
      <c r="B3" s="1"/>
      <c r="C3" s="1"/>
      <c r="D3" s="1"/>
      <c r="E3" s="1"/>
      <c r="F3" s="1"/>
      <c r="G3" s="1"/>
      <c r="H3" s="1"/>
      <c r="I3" s="1"/>
      <c r="J3" s="1"/>
    </row>
    <row r="4" spans="2:10" x14ac:dyDescent="0.4">
      <c r="B4" s="6"/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8" t="s">
        <v>7</v>
      </c>
      <c r="J4" s="2"/>
    </row>
    <row r="5" spans="2:10" x14ac:dyDescent="0.4">
      <c r="B5" s="13"/>
      <c r="C5" s="20" t="s">
        <v>22</v>
      </c>
      <c r="D5" s="21"/>
      <c r="E5" s="21"/>
      <c r="F5" s="21"/>
      <c r="G5" s="21"/>
      <c r="H5" s="21"/>
      <c r="I5" s="22"/>
      <c r="J5" s="1"/>
    </row>
    <row r="6" spans="2:10" x14ac:dyDescent="0.4">
      <c r="B6" s="13" t="s">
        <v>8</v>
      </c>
      <c r="C6" s="21"/>
      <c r="D6" s="21">
        <v>-400</v>
      </c>
      <c r="E6" s="21">
        <f>D6*1.1</f>
        <v>-440.00000000000006</v>
      </c>
      <c r="F6" s="21">
        <f>E6*1.1</f>
        <v>-484.00000000000011</v>
      </c>
      <c r="G6" s="21">
        <v>-400</v>
      </c>
      <c r="H6" s="21">
        <f>G6*1.1</f>
        <v>-440.00000000000006</v>
      </c>
      <c r="I6" s="22">
        <f>H6*1.1</f>
        <v>-484.00000000000011</v>
      </c>
      <c r="J6" s="1"/>
    </row>
    <row r="7" spans="2:10" x14ac:dyDescent="0.4">
      <c r="B7" s="13" t="s">
        <v>9</v>
      </c>
      <c r="C7" s="21"/>
      <c r="D7" s="21">
        <f>C16/3</f>
        <v>-700</v>
      </c>
      <c r="E7" s="21">
        <f>D7</f>
        <v>-700</v>
      </c>
      <c r="F7" s="21">
        <f>E7</f>
        <v>-700</v>
      </c>
      <c r="G7" s="21">
        <f>F16/3</f>
        <v>-700</v>
      </c>
      <c r="H7" s="21">
        <f>G7</f>
        <v>-700</v>
      </c>
      <c r="I7" s="22">
        <f>H7</f>
        <v>-700</v>
      </c>
      <c r="J7" s="1"/>
    </row>
    <row r="8" spans="2:10" x14ac:dyDescent="0.4">
      <c r="B8" s="13" t="s">
        <v>10</v>
      </c>
      <c r="C8" s="21">
        <v>1200</v>
      </c>
      <c r="D8" s="21"/>
      <c r="E8" s="21"/>
      <c r="F8" s="21"/>
      <c r="G8" s="21"/>
      <c r="H8" s="21"/>
      <c r="I8" s="22"/>
      <c r="J8" s="1"/>
    </row>
    <row r="9" spans="2:10" x14ac:dyDescent="0.4">
      <c r="B9" s="13" t="s">
        <v>11</v>
      </c>
      <c r="C9" s="21">
        <f>-(4000-2800)</f>
        <v>-1200</v>
      </c>
      <c r="D9" s="21"/>
      <c r="E9" s="21"/>
      <c r="F9" s="21"/>
      <c r="G9" s="21"/>
      <c r="H9" s="21"/>
      <c r="I9" s="22"/>
      <c r="J9" s="1"/>
    </row>
    <row r="10" spans="2:10" x14ac:dyDescent="0.4">
      <c r="B10" s="13"/>
      <c r="C10" s="21"/>
      <c r="D10" s="21"/>
      <c r="E10" s="21"/>
      <c r="F10" s="21"/>
      <c r="G10" s="21"/>
      <c r="H10" s="21"/>
      <c r="I10" s="22"/>
      <c r="J10" s="1"/>
    </row>
    <row r="11" spans="2:10" x14ac:dyDescent="0.4">
      <c r="B11" s="14" t="s">
        <v>12</v>
      </c>
      <c r="C11" s="23">
        <f t="shared" ref="C11:I11" si="0">SUM(C6:C9)</f>
        <v>0</v>
      </c>
      <c r="D11" s="23">
        <f t="shared" si="0"/>
        <v>-1100</v>
      </c>
      <c r="E11" s="23">
        <f t="shared" si="0"/>
        <v>-1140</v>
      </c>
      <c r="F11" s="23">
        <f t="shared" si="0"/>
        <v>-1184</v>
      </c>
      <c r="G11" s="23">
        <f t="shared" si="0"/>
        <v>-1100</v>
      </c>
      <c r="H11" s="23">
        <f t="shared" si="0"/>
        <v>-1140</v>
      </c>
      <c r="I11" s="24">
        <f t="shared" si="0"/>
        <v>-1184</v>
      </c>
      <c r="J11" s="1"/>
    </row>
    <row r="12" spans="2:10" x14ac:dyDescent="0.4">
      <c r="B12" s="15" t="s">
        <v>13</v>
      </c>
      <c r="C12" s="25">
        <f t="shared" ref="C12:I12" si="1">C11*-27%</f>
        <v>0</v>
      </c>
      <c r="D12" s="25">
        <f t="shared" si="1"/>
        <v>297</v>
      </c>
      <c r="E12" s="25">
        <f t="shared" si="1"/>
        <v>307.8</v>
      </c>
      <c r="F12" s="25">
        <f t="shared" si="1"/>
        <v>319.68</v>
      </c>
      <c r="G12" s="25">
        <f t="shared" si="1"/>
        <v>297</v>
      </c>
      <c r="H12" s="25">
        <f t="shared" si="1"/>
        <v>307.8</v>
      </c>
      <c r="I12" s="26">
        <f t="shared" si="1"/>
        <v>319.68</v>
      </c>
      <c r="J12" s="1"/>
    </row>
    <row r="13" spans="2:10" x14ac:dyDescent="0.4">
      <c r="B13" s="13" t="s">
        <v>14</v>
      </c>
      <c r="C13" s="21">
        <f t="shared" ref="C13:I13" si="2">C11+C12</f>
        <v>0</v>
      </c>
      <c r="D13" s="21">
        <f>D11+D12</f>
        <v>-803</v>
      </c>
      <c r="E13" s="21">
        <f t="shared" si="2"/>
        <v>-832.2</v>
      </c>
      <c r="F13" s="21">
        <f t="shared" si="2"/>
        <v>-864.31999999999994</v>
      </c>
      <c r="G13" s="21">
        <f t="shared" si="2"/>
        <v>-803</v>
      </c>
      <c r="H13" s="21">
        <f t="shared" si="2"/>
        <v>-832.2</v>
      </c>
      <c r="I13" s="22">
        <f t="shared" si="2"/>
        <v>-864.31999999999994</v>
      </c>
      <c r="J13" s="1"/>
    </row>
    <row r="14" spans="2:10" x14ac:dyDescent="0.4">
      <c r="B14" s="13"/>
      <c r="C14" s="21"/>
      <c r="D14" s="21"/>
      <c r="E14" s="21"/>
      <c r="F14" s="21"/>
      <c r="G14" s="21"/>
      <c r="H14" s="21"/>
      <c r="I14" s="22"/>
      <c r="J14" s="1"/>
    </row>
    <row r="15" spans="2:10" x14ac:dyDescent="0.4">
      <c r="B15" s="13" t="s">
        <v>9</v>
      </c>
      <c r="C15" s="21"/>
      <c r="D15" s="21">
        <f t="shared" ref="D15:I15" si="3">-D7</f>
        <v>700</v>
      </c>
      <c r="E15" s="21">
        <f t="shared" si="3"/>
        <v>700</v>
      </c>
      <c r="F15" s="21">
        <f t="shared" si="3"/>
        <v>700</v>
      </c>
      <c r="G15" s="21">
        <f t="shared" si="3"/>
        <v>700</v>
      </c>
      <c r="H15" s="21">
        <f t="shared" si="3"/>
        <v>700</v>
      </c>
      <c r="I15" s="22">
        <f t="shared" si="3"/>
        <v>700</v>
      </c>
      <c r="J15" s="1"/>
    </row>
    <row r="16" spans="2:10" x14ac:dyDescent="0.4">
      <c r="B16" s="13" t="s">
        <v>15</v>
      </c>
      <c r="C16" s="21">
        <v>-2100</v>
      </c>
      <c r="D16" s="21"/>
      <c r="E16" s="21"/>
      <c r="F16" s="21">
        <f>C16</f>
        <v>-2100</v>
      </c>
      <c r="G16" s="21"/>
      <c r="H16" s="21"/>
      <c r="I16" s="22"/>
      <c r="J16" s="1"/>
    </row>
    <row r="17" spans="2:10" x14ac:dyDescent="0.4">
      <c r="B17" s="13" t="s">
        <v>11</v>
      </c>
      <c r="C17" s="21">
        <f>-C9</f>
        <v>1200</v>
      </c>
      <c r="D17" s="21"/>
      <c r="E17" s="21"/>
      <c r="F17" s="21"/>
      <c r="G17" s="21"/>
      <c r="H17" s="21"/>
      <c r="I17" s="22"/>
      <c r="J17" s="1"/>
    </row>
    <row r="18" spans="2:10" x14ac:dyDescent="0.4">
      <c r="B18" s="13"/>
      <c r="C18" s="21"/>
      <c r="D18" s="21"/>
      <c r="E18" s="21"/>
      <c r="F18" s="21"/>
      <c r="G18" s="21"/>
      <c r="H18" s="21"/>
      <c r="I18" s="22"/>
      <c r="J18" s="1"/>
    </row>
    <row r="19" spans="2:10" x14ac:dyDescent="0.4">
      <c r="B19" s="16" t="s">
        <v>16</v>
      </c>
      <c r="C19" s="27">
        <f t="shared" ref="C19:I19" si="4">SUM(C13:C17)</f>
        <v>-900</v>
      </c>
      <c r="D19" s="27">
        <f t="shared" si="4"/>
        <v>-103</v>
      </c>
      <c r="E19" s="27">
        <f t="shared" si="4"/>
        <v>-132.20000000000005</v>
      </c>
      <c r="F19" s="27">
        <f t="shared" si="4"/>
        <v>-2264.3199999999997</v>
      </c>
      <c r="G19" s="27">
        <f t="shared" si="4"/>
        <v>-103</v>
      </c>
      <c r="H19" s="27">
        <f t="shared" si="4"/>
        <v>-132.20000000000005</v>
      </c>
      <c r="I19" s="28">
        <f t="shared" si="4"/>
        <v>-164.31999999999994</v>
      </c>
      <c r="J19" s="1"/>
    </row>
    <row r="20" spans="2:10" ht="15" thickBot="1" x14ac:dyDescent="0.45">
      <c r="B20" s="1"/>
      <c r="C20" s="1"/>
      <c r="D20" s="1"/>
      <c r="E20" s="1"/>
      <c r="F20" s="1"/>
      <c r="G20" s="1"/>
      <c r="H20" s="1"/>
      <c r="I20" s="1"/>
      <c r="J20" s="1"/>
    </row>
    <row r="21" spans="2:10" ht="15" thickBot="1" x14ac:dyDescent="0.45">
      <c r="B21" s="17" t="s">
        <v>17</v>
      </c>
      <c r="C21" s="18">
        <f>NPV(15%,D19:I19)+C19</f>
        <v>-2774.0119848910426</v>
      </c>
      <c r="D21" s="1"/>
      <c r="E21" s="1"/>
      <c r="F21" s="1"/>
      <c r="G21" s="35"/>
      <c r="H21" s="1"/>
      <c r="I21" s="1"/>
      <c r="J21" s="1"/>
    </row>
    <row r="22" spans="2:10" x14ac:dyDescent="0.4">
      <c r="B22" s="1"/>
      <c r="C22" s="1"/>
      <c r="D22" s="1"/>
      <c r="E22" s="1"/>
      <c r="F22" s="1"/>
      <c r="G22" s="35"/>
      <c r="H22" s="1"/>
      <c r="I22" s="1"/>
      <c r="J22" s="1"/>
    </row>
    <row r="23" spans="2:10" ht="15" thickBot="1" x14ac:dyDescent="0.45">
      <c r="B23" s="1"/>
      <c r="C23" s="1"/>
      <c r="D23" s="1"/>
      <c r="E23" s="1"/>
      <c r="F23" s="1"/>
      <c r="G23" s="1"/>
      <c r="H23" s="1"/>
      <c r="I23" s="1"/>
      <c r="J23" s="1"/>
    </row>
    <row r="24" spans="2:10" ht="15.9" thickBot="1" x14ac:dyDescent="0.45">
      <c r="B24" s="19" t="s">
        <v>18</v>
      </c>
      <c r="C24" s="1"/>
      <c r="D24" s="1"/>
      <c r="E24" s="1"/>
      <c r="F24" s="1"/>
      <c r="G24" s="1"/>
      <c r="H24" s="1"/>
      <c r="I24" s="1"/>
      <c r="J24" s="1"/>
    </row>
    <row r="25" spans="2:10" x14ac:dyDescent="0.4">
      <c r="B25" s="1"/>
      <c r="C25" s="1"/>
      <c r="D25" s="1"/>
      <c r="E25" s="1"/>
      <c r="F25" s="1"/>
      <c r="G25" s="1"/>
      <c r="H25" s="1"/>
      <c r="I25" s="1"/>
      <c r="J25" s="1"/>
    </row>
    <row r="26" spans="2:10" x14ac:dyDescent="0.4">
      <c r="B26" s="6"/>
      <c r="C26" s="30" t="s">
        <v>1</v>
      </c>
      <c r="D26" s="7" t="s">
        <v>2</v>
      </c>
      <c r="E26" s="7" t="s">
        <v>3</v>
      </c>
      <c r="F26" s="7" t="s">
        <v>4</v>
      </c>
      <c r="G26" s="7" t="s">
        <v>5</v>
      </c>
      <c r="H26" s="7" t="s">
        <v>6</v>
      </c>
      <c r="I26" s="8" t="s">
        <v>7</v>
      </c>
      <c r="J26" s="2"/>
    </row>
    <row r="27" spans="2:10" x14ac:dyDescent="0.4">
      <c r="B27" s="13"/>
      <c r="C27" s="31"/>
      <c r="D27" s="21"/>
      <c r="E27" s="21"/>
      <c r="F27" s="21"/>
      <c r="G27" s="21"/>
      <c r="H27" s="21"/>
      <c r="I27" s="22"/>
      <c r="J27" s="1"/>
    </row>
    <row r="28" spans="2:10" x14ac:dyDescent="0.4">
      <c r="B28" s="13" t="s">
        <v>8</v>
      </c>
      <c r="C28" s="31"/>
      <c r="D28" s="21">
        <v>-300</v>
      </c>
      <c r="E28" s="21">
        <f t="shared" ref="E28:I29" si="5">D28</f>
        <v>-300</v>
      </c>
      <c r="F28" s="21">
        <f t="shared" si="5"/>
        <v>-300</v>
      </c>
      <c r="G28" s="21">
        <f t="shared" si="5"/>
        <v>-300</v>
      </c>
      <c r="H28" s="21">
        <f t="shared" si="5"/>
        <v>-300</v>
      </c>
      <c r="I28" s="22">
        <f t="shared" si="5"/>
        <v>-300</v>
      </c>
      <c r="J28" s="1"/>
    </row>
    <row r="29" spans="2:10" x14ac:dyDescent="0.4">
      <c r="B29" s="13" t="s">
        <v>9</v>
      </c>
      <c r="C29" s="31"/>
      <c r="D29" s="21">
        <f>C38/6</f>
        <v>-500</v>
      </c>
      <c r="E29" s="21">
        <f t="shared" si="5"/>
        <v>-500</v>
      </c>
      <c r="F29" s="21">
        <f t="shared" si="5"/>
        <v>-500</v>
      </c>
      <c r="G29" s="21">
        <f t="shared" si="5"/>
        <v>-500</v>
      </c>
      <c r="H29" s="21">
        <f t="shared" si="5"/>
        <v>-500</v>
      </c>
      <c r="I29" s="22">
        <f t="shared" si="5"/>
        <v>-500</v>
      </c>
      <c r="J29" s="1"/>
    </row>
    <row r="30" spans="2:10" x14ac:dyDescent="0.4">
      <c r="B30" s="13" t="s">
        <v>10</v>
      </c>
      <c r="C30" s="31">
        <v>1200</v>
      </c>
      <c r="D30" s="21"/>
      <c r="E30" s="21"/>
      <c r="F30" s="21"/>
      <c r="G30" s="21"/>
      <c r="H30" s="21"/>
      <c r="I30" s="22"/>
      <c r="J30" s="1"/>
    </row>
    <row r="31" spans="2:10" x14ac:dyDescent="0.4">
      <c r="B31" s="13" t="s">
        <v>11</v>
      </c>
      <c r="C31" s="31">
        <f>-(4000-2800)</f>
        <v>-1200</v>
      </c>
      <c r="D31" s="21"/>
      <c r="E31" s="21"/>
      <c r="F31" s="21"/>
      <c r="G31" s="21"/>
      <c r="H31" s="21"/>
      <c r="I31" s="22"/>
      <c r="J31" s="1"/>
    </row>
    <row r="32" spans="2:10" x14ac:dyDescent="0.4">
      <c r="B32" s="13"/>
      <c r="C32" s="29"/>
      <c r="D32" s="25"/>
      <c r="E32" s="25"/>
      <c r="F32" s="25"/>
      <c r="G32" s="25"/>
      <c r="H32" s="25"/>
      <c r="I32" s="26"/>
      <c r="J32" s="1"/>
    </row>
    <row r="33" spans="2:10" x14ac:dyDescent="0.4">
      <c r="B33" s="14" t="s">
        <v>12</v>
      </c>
      <c r="C33" s="31">
        <f t="shared" ref="C33:I33" si="6">SUM(C28:C31)</f>
        <v>0</v>
      </c>
      <c r="D33" s="21">
        <f t="shared" si="6"/>
        <v>-800</v>
      </c>
      <c r="E33" s="21">
        <f t="shared" si="6"/>
        <v>-800</v>
      </c>
      <c r="F33" s="21">
        <f t="shared" si="6"/>
        <v>-800</v>
      </c>
      <c r="G33" s="21">
        <f t="shared" si="6"/>
        <v>-800</v>
      </c>
      <c r="H33" s="21">
        <f t="shared" si="6"/>
        <v>-800</v>
      </c>
      <c r="I33" s="22">
        <f t="shared" si="6"/>
        <v>-800</v>
      </c>
      <c r="J33" s="1"/>
    </row>
    <row r="34" spans="2:10" x14ac:dyDescent="0.4">
      <c r="B34" s="15" t="s">
        <v>13</v>
      </c>
      <c r="C34" s="29">
        <f>C33*-27%</f>
        <v>0</v>
      </c>
      <c r="D34" s="25">
        <f>D33*-27%</f>
        <v>216</v>
      </c>
      <c r="E34" s="25">
        <f t="shared" ref="E34:I34" si="7">E33*-27%</f>
        <v>216</v>
      </c>
      <c r="F34" s="25">
        <f t="shared" si="7"/>
        <v>216</v>
      </c>
      <c r="G34" s="25">
        <f t="shared" si="7"/>
        <v>216</v>
      </c>
      <c r="H34" s="25">
        <f t="shared" si="7"/>
        <v>216</v>
      </c>
      <c r="I34" s="26">
        <f t="shared" si="7"/>
        <v>216</v>
      </c>
      <c r="J34" s="1"/>
    </row>
    <row r="35" spans="2:10" x14ac:dyDescent="0.4">
      <c r="B35" s="13" t="s">
        <v>14</v>
      </c>
      <c r="C35" s="31">
        <f t="shared" ref="C35:I35" si="8">C33+C34</f>
        <v>0</v>
      </c>
      <c r="D35" s="21">
        <f t="shared" si="8"/>
        <v>-584</v>
      </c>
      <c r="E35" s="21">
        <f t="shared" si="8"/>
        <v>-584</v>
      </c>
      <c r="F35" s="21">
        <f t="shared" si="8"/>
        <v>-584</v>
      </c>
      <c r="G35" s="21">
        <f t="shared" si="8"/>
        <v>-584</v>
      </c>
      <c r="H35" s="21">
        <f t="shared" si="8"/>
        <v>-584</v>
      </c>
      <c r="I35" s="22">
        <f t="shared" si="8"/>
        <v>-584</v>
      </c>
      <c r="J35" s="1"/>
    </row>
    <row r="36" spans="2:10" x14ac:dyDescent="0.4">
      <c r="B36" s="13"/>
      <c r="C36" s="31"/>
      <c r="D36" s="21"/>
      <c r="E36" s="21"/>
      <c r="F36" s="21"/>
      <c r="G36" s="21"/>
      <c r="H36" s="21"/>
      <c r="I36" s="22"/>
      <c r="J36" s="1"/>
    </row>
    <row r="37" spans="2:10" x14ac:dyDescent="0.4">
      <c r="B37" s="13" t="s">
        <v>9</v>
      </c>
      <c r="C37" s="31"/>
      <c r="D37" s="21">
        <f t="shared" ref="D37:I37" si="9">-D29</f>
        <v>500</v>
      </c>
      <c r="E37" s="21">
        <f t="shared" si="9"/>
        <v>500</v>
      </c>
      <c r="F37" s="21">
        <f t="shared" si="9"/>
        <v>500</v>
      </c>
      <c r="G37" s="21">
        <f t="shared" si="9"/>
        <v>500</v>
      </c>
      <c r="H37" s="21">
        <f t="shared" si="9"/>
        <v>500</v>
      </c>
      <c r="I37" s="22">
        <f t="shared" si="9"/>
        <v>500</v>
      </c>
      <c r="J37" s="1"/>
    </row>
    <row r="38" spans="2:10" x14ac:dyDescent="0.4">
      <c r="B38" s="13" t="s">
        <v>15</v>
      </c>
      <c r="C38" s="31">
        <v>-3000</v>
      </c>
      <c r="D38" s="21"/>
      <c r="E38" s="21"/>
      <c r="F38" s="21"/>
      <c r="G38" s="21"/>
      <c r="H38" s="21"/>
      <c r="I38" s="22"/>
      <c r="J38" s="1"/>
    </row>
    <row r="39" spans="2:10" x14ac:dyDescent="0.4">
      <c r="B39" s="13" t="s">
        <v>11</v>
      </c>
      <c r="C39" s="31">
        <f>-C31</f>
        <v>1200</v>
      </c>
      <c r="D39" s="21"/>
      <c r="E39" s="21"/>
      <c r="F39" s="21"/>
      <c r="G39" s="21"/>
      <c r="H39" s="21"/>
      <c r="I39" s="22"/>
      <c r="J39" s="1"/>
    </row>
    <row r="40" spans="2:10" x14ac:dyDescent="0.4">
      <c r="B40" s="13"/>
      <c r="C40" s="29"/>
      <c r="D40" s="25"/>
      <c r="E40" s="25"/>
      <c r="F40" s="25"/>
      <c r="G40" s="25"/>
      <c r="H40" s="25"/>
      <c r="I40" s="26"/>
      <c r="J40" s="1"/>
    </row>
    <row r="41" spans="2:10" x14ac:dyDescent="0.4">
      <c r="B41" s="16" t="s">
        <v>16</v>
      </c>
      <c r="C41" s="32">
        <f t="shared" ref="C41:I41" si="10">SUM(C35:C39)</f>
        <v>-1800</v>
      </c>
      <c r="D41" s="33">
        <f t="shared" si="10"/>
        <v>-84</v>
      </c>
      <c r="E41" s="33">
        <f t="shared" si="10"/>
        <v>-84</v>
      </c>
      <c r="F41" s="33">
        <f t="shared" si="10"/>
        <v>-84</v>
      </c>
      <c r="G41" s="33">
        <f t="shared" si="10"/>
        <v>-84</v>
      </c>
      <c r="H41" s="33">
        <f t="shared" si="10"/>
        <v>-84</v>
      </c>
      <c r="I41" s="34">
        <f t="shared" si="10"/>
        <v>-84</v>
      </c>
      <c r="J41" s="1"/>
    </row>
    <row r="42" spans="2:10" ht="15" thickBot="1" x14ac:dyDescent="0.45">
      <c r="B42" s="1"/>
      <c r="C42" s="1"/>
      <c r="D42" s="1"/>
      <c r="E42" s="1"/>
      <c r="F42" s="1"/>
      <c r="G42" s="1"/>
      <c r="H42" s="1"/>
      <c r="I42" s="1"/>
      <c r="J42" s="1"/>
    </row>
    <row r="43" spans="2:10" ht="15" thickBot="1" x14ac:dyDescent="0.45">
      <c r="B43" s="17" t="s">
        <v>17</v>
      </c>
      <c r="C43" s="18">
        <f>NPV(15%,D41:I41)+C41</f>
        <v>-2117.8965462895285</v>
      </c>
      <c r="D43" s="1"/>
      <c r="E43" s="1"/>
      <c r="F43" s="1"/>
      <c r="G43" s="1"/>
      <c r="H43" s="1"/>
      <c r="I43" s="1"/>
      <c r="J43" s="1"/>
    </row>
    <row r="44" spans="2:10" x14ac:dyDescent="0.4">
      <c r="B44" s="1"/>
      <c r="C44" s="1"/>
      <c r="D44" s="1"/>
      <c r="E44" s="1"/>
      <c r="F44" s="1"/>
      <c r="G44" s="1"/>
      <c r="H44" s="1"/>
      <c r="I44" s="1"/>
      <c r="J44" s="1"/>
    </row>
    <row r="45" spans="2:10" ht="15" thickBot="1" x14ac:dyDescent="0.45">
      <c r="B45" s="1"/>
      <c r="C45" s="1"/>
      <c r="D45" s="1"/>
      <c r="E45" s="1"/>
      <c r="F45" s="1"/>
      <c r="G45" s="1"/>
      <c r="H45" s="1"/>
      <c r="I45" s="1"/>
      <c r="J45" s="1"/>
    </row>
    <row r="46" spans="2:10" ht="15.9" thickBot="1" x14ac:dyDescent="0.45">
      <c r="B46" s="36" t="s">
        <v>21</v>
      </c>
      <c r="C46" s="37"/>
      <c r="D46" s="37"/>
      <c r="E46" s="37"/>
      <c r="F46" s="37"/>
      <c r="G46" s="38"/>
      <c r="H46" s="1"/>
      <c r="I46" s="1"/>
      <c r="J46" s="1"/>
    </row>
    <row r="47" spans="2:10" x14ac:dyDescent="0.4">
      <c r="B47" s="1"/>
      <c r="F47" s="1"/>
      <c r="G47" s="1"/>
      <c r="H47" s="1"/>
      <c r="I47" s="1"/>
      <c r="J47" s="1"/>
    </row>
    <row r="48" spans="2:10" x14ac:dyDescent="0.4">
      <c r="B48" s="1"/>
      <c r="C48" s="1"/>
      <c r="D48" s="1"/>
      <c r="E48" s="1"/>
      <c r="F48" s="1"/>
      <c r="G48" s="1"/>
      <c r="H48" s="1"/>
      <c r="I48" s="1"/>
      <c r="J48" s="1"/>
    </row>
    <row r="49" spans="2:10" x14ac:dyDescent="0.4">
      <c r="B49" s="3"/>
      <c r="C49" s="4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5" t="s">
        <v>7</v>
      </c>
      <c r="J49" s="2"/>
    </row>
    <row r="50" spans="2:10" x14ac:dyDescent="0.4">
      <c r="B50" s="9"/>
      <c r="C50" s="31"/>
      <c r="D50" s="21"/>
      <c r="E50" s="21"/>
      <c r="F50" s="21"/>
      <c r="G50" s="21"/>
      <c r="H50" s="21"/>
      <c r="I50" s="22"/>
      <c r="J50" s="1"/>
    </row>
    <row r="51" spans="2:10" x14ac:dyDescent="0.4">
      <c r="B51" s="9" t="s">
        <v>8</v>
      </c>
      <c r="C51" s="31"/>
      <c r="D51" s="21">
        <v>-500</v>
      </c>
      <c r="E51" s="21">
        <f>D51</f>
        <v>-500</v>
      </c>
      <c r="F51" s="21">
        <f>E51</f>
        <v>-500</v>
      </c>
      <c r="G51" s="21">
        <v>-400</v>
      </c>
      <c r="H51" s="21">
        <f>G51*1.1</f>
        <v>-440.00000000000006</v>
      </c>
      <c r="I51" s="22">
        <f>H51*1.1</f>
        <v>-484.00000000000011</v>
      </c>
      <c r="J51" s="1"/>
    </row>
    <row r="52" spans="2:10" x14ac:dyDescent="0.4">
      <c r="B52" s="9" t="s">
        <v>19</v>
      </c>
      <c r="C52" s="31"/>
      <c r="D52" s="21">
        <f>-4000/10</f>
        <v>-400</v>
      </c>
      <c r="E52" s="21">
        <f>D52</f>
        <v>-400</v>
      </c>
      <c r="F52" s="21">
        <f>E52</f>
        <v>-400</v>
      </c>
      <c r="G52" s="21">
        <v>0</v>
      </c>
      <c r="H52" s="21">
        <v>0</v>
      </c>
      <c r="I52" s="22">
        <f>H52</f>
        <v>0</v>
      </c>
      <c r="J52" s="1"/>
    </row>
    <row r="53" spans="2:10" x14ac:dyDescent="0.4">
      <c r="B53" s="9" t="s">
        <v>20</v>
      </c>
      <c r="C53" s="31"/>
      <c r="D53" s="21">
        <v>0</v>
      </c>
      <c r="E53" s="21">
        <v>0</v>
      </c>
      <c r="F53" s="21">
        <v>0</v>
      </c>
      <c r="G53" s="21">
        <f>F61/3</f>
        <v>-700</v>
      </c>
      <c r="H53" s="21">
        <f>G53</f>
        <v>-700</v>
      </c>
      <c r="I53" s="22">
        <f>H53</f>
        <v>-700</v>
      </c>
      <c r="J53" s="1"/>
    </row>
    <row r="54" spans="2:10" x14ac:dyDescent="0.4">
      <c r="B54" s="9"/>
      <c r="C54" s="29"/>
      <c r="D54" s="25"/>
      <c r="E54" s="25"/>
      <c r="F54" s="25"/>
      <c r="G54" s="25"/>
      <c r="H54" s="25"/>
      <c r="I54" s="26"/>
      <c r="J54" s="1"/>
    </row>
    <row r="55" spans="2:10" x14ac:dyDescent="0.4">
      <c r="B55" s="10" t="s">
        <v>12</v>
      </c>
      <c r="C55" s="31">
        <f t="shared" ref="C55:I55" si="11">SUM(C51:C53)</f>
        <v>0</v>
      </c>
      <c r="D55" s="21">
        <f t="shared" si="11"/>
        <v>-900</v>
      </c>
      <c r="E55" s="21">
        <f t="shared" si="11"/>
        <v>-900</v>
      </c>
      <c r="F55" s="21">
        <f t="shared" si="11"/>
        <v>-900</v>
      </c>
      <c r="G55" s="21">
        <f t="shared" si="11"/>
        <v>-1100</v>
      </c>
      <c r="H55" s="21">
        <f t="shared" si="11"/>
        <v>-1140</v>
      </c>
      <c r="I55" s="22">
        <f t="shared" si="11"/>
        <v>-1184</v>
      </c>
      <c r="J55" s="1"/>
    </row>
    <row r="56" spans="2:10" x14ac:dyDescent="0.4">
      <c r="B56" s="11" t="s">
        <v>13</v>
      </c>
      <c r="C56" s="29">
        <f>C55*-27%</f>
        <v>0</v>
      </c>
      <c r="D56" s="25">
        <f t="shared" ref="D56:I56" si="12">D55*-27%</f>
        <v>243.00000000000003</v>
      </c>
      <c r="E56" s="25">
        <f t="shared" si="12"/>
        <v>243.00000000000003</v>
      </c>
      <c r="F56" s="25">
        <f t="shared" si="12"/>
        <v>243.00000000000003</v>
      </c>
      <c r="G56" s="25">
        <f t="shared" si="12"/>
        <v>297</v>
      </c>
      <c r="H56" s="25">
        <f t="shared" si="12"/>
        <v>307.8</v>
      </c>
      <c r="I56" s="26">
        <f t="shared" si="12"/>
        <v>319.68</v>
      </c>
      <c r="J56" s="1"/>
    </row>
    <row r="57" spans="2:10" x14ac:dyDescent="0.4">
      <c r="B57" s="9" t="s">
        <v>14</v>
      </c>
      <c r="C57" s="21">
        <f t="shared" ref="C57:I57" si="13">C55+C56</f>
        <v>0</v>
      </c>
      <c r="D57" s="21">
        <f t="shared" si="13"/>
        <v>-657</v>
      </c>
      <c r="E57" s="21">
        <f t="shared" si="13"/>
        <v>-657</v>
      </c>
      <c r="F57" s="21">
        <f t="shared" si="13"/>
        <v>-657</v>
      </c>
      <c r="G57" s="21">
        <f t="shared" si="13"/>
        <v>-803</v>
      </c>
      <c r="H57" s="21">
        <f t="shared" si="13"/>
        <v>-832.2</v>
      </c>
      <c r="I57" s="22">
        <f t="shared" si="13"/>
        <v>-864.31999999999994</v>
      </c>
      <c r="J57" s="1"/>
    </row>
    <row r="58" spans="2:10" x14ac:dyDescent="0.4">
      <c r="B58" s="9"/>
      <c r="C58" s="31"/>
      <c r="D58" s="21"/>
      <c r="E58" s="21"/>
      <c r="F58" s="21"/>
      <c r="G58" s="21"/>
      <c r="H58" s="21"/>
      <c r="I58" s="22"/>
      <c r="J58" s="1"/>
    </row>
    <row r="59" spans="2:10" x14ac:dyDescent="0.4">
      <c r="B59" s="9" t="s">
        <v>19</v>
      </c>
      <c r="C59" s="31"/>
      <c r="D59" s="21">
        <f t="shared" ref="D59:I60" si="14">-D52</f>
        <v>400</v>
      </c>
      <c r="E59" s="21">
        <f t="shared" si="14"/>
        <v>400</v>
      </c>
      <c r="F59" s="21">
        <f t="shared" si="14"/>
        <v>400</v>
      </c>
      <c r="G59" s="21">
        <f t="shared" si="14"/>
        <v>0</v>
      </c>
      <c r="H59" s="21">
        <f t="shared" si="14"/>
        <v>0</v>
      </c>
      <c r="I59" s="22">
        <f t="shared" si="14"/>
        <v>0</v>
      </c>
      <c r="J59" s="1"/>
    </row>
    <row r="60" spans="2:10" x14ac:dyDescent="0.4">
      <c r="B60" s="9" t="s">
        <v>20</v>
      </c>
      <c r="C60" s="31"/>
      <c r="D60" s="21">
        <f t="shared" si="14"/>
        <v>0</v>
      </c>
      <c r="E60" s="21">
        <f t="shared" si="14"/>
        <v>0</v>
      </c>
      <c r="F60" s="21">
        <f t="shared" si="14"/>
        <v>0</v>
      </c>
      <c r="G60" s="21">
        <f t="shared" si="14"/>
        <v>700</v>
      </c>
      <c r="H60" s="21">
        <f t="shared" si="14"/>
        <v>700</v>
      </c>
      <c r="I60" s="22">
        <f t="shared" si="14"/>
        <v>700</v>
      </c>
      <c r="J60" s="1"/>
    </row>
    <row r="61" spans="2:10" x14ac:dyDescent="0.4">
      <c r="B61" s="9" t="s">
        <v>15</v>
      </c>
      <c r="C61" s="31">
        <v>0</v>
      </c>
      <c r="D61" s="21"/>
      <c r="E61" s="21"/>
      <c r="F61" s="21">
        <v>-2100</v>
      </c>
      <c r="G61" s="21"/>
      <c r="H61" s="21"/>
      <c r="I61" s="22"/>
      <c r="J61" s="1"/>
    </row>
    <row r="62" spans="2:10" x14ac:dyDescent="0.4">
      <c r="B62" s="9"/>
      <c r="C62" s="31"/>
      <c r="D62" s="21"/>
      <c r="E62" s="21"/>
      <c r="F62" s="21"/>
      <c r="G62" s="21"/>
      <c r="H62" s="21"/>
      <c r="I62" s="22"/>
      <c r="J62" s="1"/>
    </row>
    <row r="63" spans="2:10" x14ac:dyDescent="0.4">
      <c r="B63" s="12" t="s">
        <v>16</v>
      </c>
      <c r="C63" s="39">
        <f t="shared" ref="C63:I63" si="15">SUM(C57:C61)</f>
        <v>0</v>
      </c>
      <c r="D63" s="40">
        <f t="shared" si="15"/>
        <v>-257</v>
      </c>
      <c r="E63" s="40">
        <f t="shared" si="15"/>
        <v>-257</v>
      </c>
      <c r="F63" s="40">
        <f t="shared" si="15"/>
        <v>-2357</v>
      </c>
      <c r="G63" s="40">
        <f t="shared" si="15"/>
        <v>-103</v>
      </c>
      <c r="H63" s="40">
        <f t="shared" si="15"/>
        <v>-132.20000000000005</v>
      </c>
      <c r="I63" s="41">
        <f t="shared" si="15"/>
        <v>-164.31999999999994</v>
      </c>
      <c r="J63" s="1"/>
    </row>
    <row r="64" spans="2:10" ht="15" thickBot="1" x14ac:dyDescent="0.45">
      <c r="B64" s="1"/>
      <c r="C64" s="1"/>
      <c r="D64" s="1"/>
      <c r="E64" s="1"/>
      <c r="F64" s="1"/>
      <c r="G64" s="1"/>
      <c r="H64" s="1"/>
      <c r="I64" s="1"/>
      <c r="J64" s="1"/>
    </row>
    <row r="65" spans="2:10" ht="15" thickBot="1" x14ac:dyDescent="0.45">
      <c r="B65" s="17" t="s">
        <v>17</v>
      </c>
      <c r="C65" s="18">
        <f>NPV(15%,D63:I63)+C63</f>
        <v>-2163.2303624697392</v>
      </c>
      <c r="D65" s="1"/>
      <c r="E65" s="1"/>
      <c r="F65" s="1"/>
      <c r="G65" s="1"/>
      <c r="H65" s="1"/>
      <c r="I65" s="1"/>
      <c r="J65" s="1"/>
    </row>
    <row r="66" spans="2:10" x14ac:dyDescent="0.4">
      <c r="B66" s="1"/>
      <c r="C66" s="1"/>
      <c r="D66" s="1"/>
      <c r="E66" s="1"/>
      <c r="F66" s="1"/>
      <c r="G66" s="1"/>
      <c r="H66" s="1"/>
      <c r="I66" s="1"/>
      <c r="J66" s="1"/>
    </row>
  </sheetData>
  <mergeCells count="1">
    <mergeCell ref="B46:G46"/>
  </mergeCells>
  <pageMargins left="0.7" right="0.7" top="0.75" bottom="0.75" header="0.3" footer="0.3"/>
  <pageSetup paperSize="9" orientation="portrait" r:id="rId1"/>
  <ignoredErrors>
    <ignoredError sqref="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Análisis de Alternativas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Duckmanx</dc:creator>
  <cp:lastModifiedBy>Rodrigo</cp:lastModifiedBy>
  <dcterms:created xsi:type="dcterms:W3CDTF">2018-12-17T20:24:05Z</dcterms:created>
  <dcterms:modified xsi:type="dcterms:W3CDTF">2019-01-08T02:30:43Z</dcterms:modified>
</cp:coreProperties>
</file>